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CTA. PUBLICA\2022\ANUAL\"/>
    </mc:Choice>
  </mc:AlternateContent>
  <bookViews>
    <workbookView xWindow="0" yWindow="0" windowWidth="28800" windowHeight="12135"/>
  </bookViews>
  <sheets>
    <sheet name="EAI" sheetId="4" r:id="rId1"/>
  </sheets>
  <definedNames>
    <definedName name="_xlnm._FilterDatabase" localSheetId="0" hidden="1">EAI!#REF!</definedName>
    <definedName name="_xlnm.Print_Area" localSheetId="0">EAI!$A$1:$H$55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H21" i="4"/>
  <c r="G21" i="4"/>
  <c r="F21" i="4"/>
  <c r="E21" i="4"/>
  <c r="D21" i="4"/>
  <c r="C31" i="4"/>
  <c r="C21" i="4"/>
  <c r="D39" i="4" l="1"/>
  <c r="H38" i="4"/>
  <c r="H37" i="4" s="1"/>
  <c r="E38" i="4"/>
  <c r="G37" i="4"/>
  <c r="G39" i="4" s="1"/>
  <c r="F37" i="4"/>
  <c r="F39" i="4" s="1"/>
  <c r="E37" i="4"/>
  <c r="D37" i="4"/>
  <c r="C37" i="4"/>
  <c r="C39" i="4" s="1"/>
  <c r="H35" i="4"/>
  <c r="E35" i="4"/>
  <c r="H34" i="4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H16" i="4" s="1"/>
  <c r="E9" i="4"/>
  <c r="H8" i="4"/>
  <c r="E8" i="4"/>
  <c r="H7" i="4"/>
  <c r="E7" i="4"/>
  <c r="H6" i="4"/>
  <c r="E6" i="4"/>
  <c r="H5" i="4"/>
  <c r="E5" i="4"/>
  <c r="E31" i="4" l="1"/>
  <c r="E39" i="4" s="1"/>
  <c r="H31" i="4"/>
  <c r="H39" i="4" s="1"/>
  <c r="E16" i="4"/>
</calcChain>
</file>

<file path=xl/sharedStrings.xml><?xml version="1.0" encoding="utf-8"?>
<sst xmlns="http://schemas.openxmlformats.org/spreadsheetml/2006/main" count="100" uniqueCount="52">
  <si>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</si>
  <si>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</si>
  <si>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</si>
  <si>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</si>
  <si>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</si>
  <si>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</si>
  <si>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</si>
  <si>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</si>
  <si>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</si>
  <si>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</si>
  <si>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</si>
  <si>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</si>
  <si>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</si>
  <si>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</si>
  <si>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</si>
  <si>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</si>
  <si>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</si>
  <si>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</si>
  <si>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</si>
  <si>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</si>
  <si>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</si>
  <si>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</si>
  <si>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</si>
  <si>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</si>
  <si>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</si>
  <si>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</si>
  <si>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</si>
  <si>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</si>
  <si>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</si>
  <si>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</si>
  <si>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</si>
  <si>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</si>
  <si>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</si>
  <si>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</si>
  <si>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</si>
  <si>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</si>
  <si>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</si>
  <si>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</si>
  <si>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</si>
  <si>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</si>
  <si>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</si>
  <si>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</si>
  <si>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</si>
  <si>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</si>
  <si>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</si>
  <si>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</si>
  <si>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</si>
  <si>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</si>
  <si>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</si>
  <si>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</si>
  <si>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Junta Municipal de Agua Potable y Alcantarillado de Acámbaro, Gto.
Estado Analítico de Ingresos
Del 1 de Enero al 31 de Diciembre de 2022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</si>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</sst>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4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1" fillId="0" borderId="0" xfId="9" applyAlignment="1" applyProtection="1">
      <alignment horizontal="left" vertical="top" indent="1"/>
      <protection locked="0"/>
    </xf>
    <xf numFmtId="0" fontId="7" fillId="0" borderId="0" xfId="9" applyFont="1" applyFill="1" applyBorder="1" applyAlignment="1" applyProtection="1">
      <alignment vertical="top"/>
      <protection locked="0"/>
    </xf>
    <xf numFmtId="0" fontId="13" fillId="0" borderId="0" xfId="9" applyFont="1" applyFill="1" applyBorder="1" applyAlignment="1" applyProtection="1">
      <alignment vertical="top"/>
      <protection locked="0"/>
    </xf>
    <xf numFmtId="0" fontId="7" fillId="0" borderId="0" xfId="9" applyFont="1" applyAlignment="1" applyProtection="1">
      <alignment horizontal="left" vertical="top" indent="1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1419225</xdr:colOff>
      <xdr:row>46</xdr:row>
      <xdr:rowOff>28574</xdr:rowOff>
    </xdr:from>
    <xdr:to>
      <xdr:col>0</xdr:col>
      <xdr:colOff>3762375</xdr:colOff>
      <xdr:row>56</xdr:row>
      <xdr:rowOff>0</xdr:rowOff>
    </xdr:to>
    <xdr:sp macro="" textlink="">
      <xdr:nvSpPr>
        <xdr:cNvPr id="2" name="CuadroTexto 1"/>
        <xdr:cNvSpPr txBox="1"/>
      </xdr:nvSpPr>
      <xdr:spPr>
        <a:xfrm>
          <a:off x="1419225" y="11210924"/>
          <a:ext cx="2343150" cy="14192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+mn-lt"/>
            </a:rPr>
            <a:t>REVISÓ</a:t>
          </a:r>
        </a:p>
        <a:p>
          <a:pPr algn="ctr"/>
          <a:endParaRPr lang="es-MX" sz="1000">
            <a:latin typeface="+mn-lt"/>
          </a:endParaRPr>
        </a:p>
        <a:p>
          <a:pPr algn="ctr"/>
          <a:endParaRPr lang="es-MX" sz="1000">
            <a:latin typeface="+mn-lt"/>
          </a:endParaRPr>
        </a:p>
        <a:p>
          <a:pPr algn="ctr"/>
          <a:endParaRPr lang="es-MX" sz="1000">
            <a:latin typeface="+mn-lt"/>
          </a:endParaRPr>
        </a:p>
        <a:p>
          <a:pPr algn="ctr"/>
          <a:r>
            <a:rPr lang="es-MX" sz="1000">
              <a:latin typeface="+mn-lt"/>
            </a:rPr>
            <a:t>C.P.</a:t>
          </a:r>
          <a:r>
            <a:rPr lang="es-MX" sz="1000" baseline="0">
              <a:latin typeface="+mn-lt"/>
            </a:rPr>
            <a:t> JOSE ANTONIO ROSALES URBIOLA</a:t>
          </a:r>
        </a:p>
        <a:p>
          <a:pPr algn="ctr"/>
          <a:r>
            <a:rPr lang="es-MX" sz="1000" baseline="0">
              <a:latin typeface="+mn-lt"/>
            </a:rPr>
            <a:t>GERENTE ADMINISTRATIVO</a:t>
          </a:r>
        </a:p>
        <a:p>
          <a:pPr algn="ctr"/>
          <a:r>
            <a:rPr lang="es-MX" sz="1000" baseline="0">
              <a:latin typeface="+mn-lt"/>
            </a:rPr>
            <a:t> DE LA JUMAPAA</a:t>
          </a:r>
          <a:endParaRPr lang="es-MX" sz="1000">
            <a:latin typeface="+mn-lt"/>
          </a:endParaRPr>
        </a:p>
      </xdr:txBody>
    </xdr:sp>
    <xdr:clientData/>
  </xdr:twoCellAnchor>
  <xdr:twoCellAnchor>
    <xdr:from>
      <xdr:col>4</xdr:col>
      <xdr:colOff>819150</xdr:colOff>
      <xdr:row>46</xdr:row>
      <xdr:rowOff>57149</xdr:rowOff>
    </xdr:from>
    <xdr:to>
      <xdr:col>7</xdr:col>
      <xdr:colOff>266700</xdr:colOff>
      <xdr:row>54</xdr:row>
      <xdr:rowOff>104774</xdr:rowOff>
    </xdr:to>
    <xdr:sp macro="" textlink="">
      <xdr:nvSpPr>
        <xdr:cNvPr id="3" name="CuadroTexto 2"/>
        <xdr:cNvSpPr txBox="1"/>
      </xdr:nvSpPr>
      <xdr:spPr>
        <a:xfrm>
          <a:off x="6648450" y="8810624"/>
          <a:ext cx="2562225" cy="12096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+mn-lt"/>
            </a:rPr>
            <a:t>AUTORIZÓ</a:t>
          </a:r>
        </a:p>
        <a:p>
          <a:pPr algn="ctr"/>
          <a:endParaRPr lang="es-MX" sz="900">
            <a:latin typeface="+mn-lt"/>
          </a:endParaRPr>
        </a:p>
        <a:p>
          <a:pPr algn="ctr"/>
          <a:endParaRPr lang="es-MX" sz="900">
            <a:latin typeface="+mn-lt"/>
          </a:endParaRPr>
        </a:p>
        <a:p>
          <a:pPr algn="ctr"/>
          <a:endParaRPr lang="es-MX" sz="900">
            <a:latin typeface="+mn-lt"/>
          </a:endParaRPr>
        </a:p>
        <a:p>
          <a:pPr algn="ctr"/>
          <a:r>
            <a:rPr lang="es-MX" sz="900">
              <a:latin typeface="+mn-lt"/>
            </a:rPr>
            <a:t>LIC. ESTHER ALEJANDRA SANCHEZ AMEZCUA</a:t>
          </a:r>
        </a:p>
        <a:p>
          <a:pPr algn="ctr"/>
          <a:r>
            <a:rPr lang="es-MX" sz="900" baseline="0">
              <a:latin typeface="+mn-lt"/>
            </a:rPr>
            <a:t>PRESIDENTE DEL CONSEJO DIRECTIVO</a:t>
          </a:r>
        </a:p>
        <a:p>
          <a:pPr algn="ctr"/>
          <a:r>
            <a:rPr lang="es-MX" sz="900" baseline="0">
              <a:latin typeface="+mn-lt"/>
            </a:rPr>
            <a:t>DE LA JUMAPAA</a:t>
          </a:r>
          <a:endParaRPr lang="es-MX" sz="900">
            <a:latin typeface="+mn-lt"/>
          </a:endParaRPr>
        </a:p>
      </xdr:txBody>
    </xdr:sp>
    <xdr:clientData/>
  </xdr:twoCellAnchor>
  <xdr:twoCellAnchor>
    <xdr:from>
      <xdr:col>1</xdr:col>
      <xdr:colOff>1285875</xdr:colOff>
      <xdr:row>45</xdr:row>
      <xdr:rowOff>133350</xdr:rowOff>
    </xdr:from>
    <xdr:to>
      <xdr:col>2</xdr:col>
      <xdr:colOff>57150</xdr:colOff>
      <xdr:row>54</xdr:row>
      <xdr:rowOff>104775</xdr:rowOff>
    </xdr:to>
    <xdr:sp macro="" textlink="">
      <xdr:nvSpPr>
        <xdr:cNvPr id="4" name="CuadroTexto 3"/>
        <xdr:cNvSpPr txBox="1"/>
      </xdr:nvSpPr>
      <xdr:spPr>
        <a:xfrm>
          <a:off x="1390650" y="8724900"/>
          <a:ext cx="2343150" cy="1295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+mn-lt"/>
            </a:rPr>
            <a:t>REVISÓ</a:t>
          </a:r>
        </a:p>
        <a:p>
          <a:pPr algn="ctr"/>
          <a:endParaRPr lang="es-MX" sz="900">
            <a:latin typeface="+mn-lt"/>
          </a:endParaRPr>
        </a:p>
        <a:p>
          <a:pPr algn="ctr"/>
          <a:endParaRPr lang="es-MX" sz="900">
            <a:latin typeface="+mn-lt"/>
          </a:endParaRPr>
        </a:p>
        <a:p>
          <a:pPr algn="ctr"/>
          <a:endParaRPr lang="es-MX" sz="900">
            <a:latin typeface="+mn-lt"/>
          </a:endParaRPr>
        </a:p>
        <a:p>
          <a:pPr algn="ctr"/>
          <a:r>
            <a:rPr lang="es-MX" sz="900">
              <a:latin typeface="+mn-lt"/>
            </a:rPr>
            <a:t>C.P.</a:t>
          </a:r>
          <a:r>
            <a:rPr lang="es-MX" sz="900" baseline="0">
              <a:latin typeface="+mn-lt"/>
            </a:rPr>
            <a:t> JOSE ANTONIO ROSALES URBIOLA</a:t>
          </a:r>
        </a:p>
        <a:p>
          <a:pPr algn="ctr"/>
          <a:r>
            <a:rPr lang="es-MX" sz="900" baseline="0">
              <a:latin typeface="+mn-lt"/>
            </a:rPr>
            <a:t>GERENTE ADMINISTRATIVO</a:t>
          </a:r>
        </a:p>
        <a:p>
          <a:pPr algn="ctr"/>
          <a:r>
            <a:rPr lang="es-MX" sz="900" baseline="0">
              <a:latin typeface="+mn-lt"/>
            </a:rPr>
            <a:t> DE LA JUMAPAA</a:t>
          </a:r>
          <a:endParaRPr lang="es-MX" sz="900">
            <a:latin typeface="+mn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showGridLines="0" tabSelected="1" topLeftCell="A34" zoomScaleNormal="100" workbookViewId="0">
      <selection activeCell="C48" sqref="C48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50" t="s">
        <v>50</v>
      </c>
      <c r="B1" s="51"/>
      <c r="C1" s="51"/>
      <c r="D1" s="51"/>
      <c r="E1" s="51"/>
      <c r="F1" s="51"/>
      <c r="G1" s="51"/>
      <c r="H1" s="52"/>
    </row>
    <row r="2" spans="1:9" s="3" customFormat="1" x14ac:dyDescent="0.2">
      <c r="A2" s="53" t="s">
        <v>14</v>
      </c>
      <c r="B2" s="54"/>
      <c r="C2" s="51" t="s">
        <v>22</v>
      </c>
      <c r="D2" s="51"/>
      <c r="E2" s="51"/>
      <c r="F2" s="51"/>
      <c r="G2" s="51"/>
      <c r="H2" s="59" t="s">
        <v>19</v>
      </c>
    </row>
    <row r="3" spans="1:9" s="1" customFormat="1" ht="24.95" customHeight="1" x14ac:dyDescent="0.2">
      <c r="A3" s="55"/>
      <c r="B3" s="56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60"/>
    </row>
    <row r="4" spans="1:9" s="1" customFormat="1" x14ac:dyDescent="0.2">
      <c r="A4" s="57"/>
      <c r="B4" s="58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0</v>
      </c>
      <c r="D8" s="22">
        <v>0</v>
      </c>
      <c r="E8" s="22">
        <f t="shared" si="0"/>
        <v>0</v>
      </c>
      <c r="F8" s="22">
        <v>0</v>
      </c>
      <c r="G8" s="22">
        <v>0</v>
      </c>
      <c r="H8" s="22">
        <f t="shared" si="1"/>
        <v>0</v>
      </c>
      <c r="I8" s="45" t="s">
        <v>39</v>
      </c>
    </row>
    <row r="9" spans="1:9" x14ac:dyDescent="0.2">
      <c r="A9" s="33"/>
      <c r="B9" s="43" t="s">
        <v>4</v>
      </c>
      <c r="C9" s="22">
        <v>0</v>
      </c>
      <c r="D9" s="22">
        <v>0</v>
      </c>
      <c r="E9" s="22">
        <f t="shared" si="0"/>
        <v>0</v>
      </c>
      <c r="F9" s="22">
        <v>1279480.1000000001</v>
      </c>
      <c r="G9" s="22">
        <v>1279480.1000000001</v>
      </c>
      <c r="H9" s="22">
        <f t="shared" si="1"/>
        <v>1279480.1000000001</v>
      </c>
      <c r="I9" s="45" t="s">
        <v>40</v>
      </c>
    </row>
    <row r="10" spans="1:9" x14ac:dyDescent="0.2">
      <c r="A10" s="34"/>
      <c r="B10" s="44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5" t="s">
        <v>41</v>
      </c>
    </row>
    <row r="11" spans="1:9" x14ac:dyDescent="0.2">
      <c r="A11" s="40"/>
      <c r="B11" s="43" t="s">
        <v>24</v>
      </c>
      <c r="C11" s="22">
        <v>63451795.68</v>
      </c>
      <c r="D11" s="22">
        <v>823413</v>
      </c>
      <c r="E11" s="22">
        <f t="shared" si="2"/>
        <v>64275208.68</v>
      </c>
      <c r="F11" s="22">
        <v>58792783.460000001</v>
      </c>
      <c r="G11" s="22">
        <v>58792783.460000001</v>
      </c>
      <c r="H11" s="22">
        <f t="shared" si="3"/>
        <v>-4659012.2199999988</v>
      </c>
      <c r="I11" s="45" t="s">
        <v>42</v>
      </c>
    </row>
    <row r="12" spans="1:9" ht="22.5" x14ac:dyDescent="0.2">
      <c r="A12" s="40"/>
      <c r="B12" s="43" t="s">
        <v>25</v>
      </c>
      <c r="C12" s="22">
        <v>0</v>
      </c>
      <c r="D12" s="22">
        <v>0</v>
      </c>
      <c r="E12" s="22">
        <f t="shared" si="2"/>
        <v>0</v>
      </c>
      <c r="F12" s="22">
        <v>0</v>
      </c>
      <c r="G12" s="22">
        <v>0</v>
      </c>
      <c r="H12" s="22">
        <f t="shared" si="3"/>
        <v>0</v>
      </c>
      <c r="I12" s="45" t="s">
        <v>43</v>
      </c>
    </row>
    <row r="13" spans="1:9" ht="22.5" x14ac:dyDescent="0.2">
      <c r="A13" s="40"/>
      <c r="B13" s="43" t="s">
        <v>26</v>
      </c>
      <c r="C13" s="22">
        <v>0</v>
      </c>
      <c r="D13" s="22">
        <v>0</v>
      </c>
      <c r="E13" s="22">
        <f t="shared" si="2"/>
        <v>0</v>
      </c>
      <c r="F13" s="22">
        <v>0</v>
      </c>
      <c r="G13" s="22">
        <v>0</v>
      </c>
      <c r="H13" s="22">
        <f t="shared" si="3"/>
        <v>0</v>
      </c>
      <c r="I13" s="45" t="s">
        <v>44</v>
      </c>
    </row>
    <row r="14" spans="1:9" x14ac:dyDescent="0.2">
      <c r="A14" s="33"/>
      <c r="B14" s="43" t="s">
        <v>6</v>
      </c>
      <c r="C14" s="22">
        <v>3000000</v>
      </c>
      <c r="D14" s="22">
        <v>0</v>
      </c>
      <c r="E14" s="22">
        <f t="shared" ref="E14" si="4">C14+D14</f>
        <v>3000000</v>
      </c>
      <c r="F14" s="22">
        <v>0</v>
      </c>
      <c r="G14" s="22">
        <v>0</v>
      </c>
      <c r="H14" s="22">
        <f t="shared" ref="H14" si="5">G14-C14</f>
        <v>-3000000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66451795.68</v>
      </c>
      <c r="D16" s="23">
        <f t="shared" ref="D16:H16" si="6">SUM(D5:D14)</f>
        <v>823413</v>
      </c>
      <c r="E16" s="23">
        <f t="shared" si="6"/>
        <v>67275208.680000007</v>
      </c>
      <c r="F16" s="23">
        <f t="shared" si="6"/>
        <v>60072263.560000002</v>
      </c>
      <c r="G16" s="11">
        <f t="shared" si="6"/>
        <v>60072263.560000002</v>
      </c>
      <c r="H16" s="12">
        <f t="shared" si="6"/>
        <v>-6379532.1199999992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1" t="s">
        <v>23</v>
      </c>
      <c r="B18" s="62"/>
      <c r="C18" s="51" t="s">
        <v>22</v>
      </c>
      <c r="D18" s="51"/>
      <c r="E18" s="51"/>
      <c r="F18" s="51"/>
      <c r="G18" s="51"/>
      <c r="H18" s="59" t="s">
        <v>19</v>
      </c>
      <c r="I18" s="45" t="s">
        <v>46</v>
      </c>
    </row>
    <row r="19" spans="1:9" ht="22.5" x14ac:dyDescent="0.2">
      <c r="A19" s="63"/>
      <c r="B19" s="64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60"/>
      <c r="I19" s="45" t="s">
        <v>46</v>
      </c>
    </row>
    <row r="20" spans="1:9" x14ac:dyDescent="0.2">
      <c r="A20" s="65"/>
      <c r="B20" s="66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0</v>
      </c>
      <c r="D21" s="24">
        <f t="shared" si="7"/>
        <v>0</v>
      </c>
      <c r="E21" s="24">
        <f t="shared" si="7"/>
        <v>0</v>
      </c>
      <c r="F21" s="24">
        <f t="shared" si="7"/>
        <v>0</v>
      </c>
      <c r="G21" s="24">
        <f t="shared" si="7"/>
        <v>0</v>
      </c>
      <c r="H21" s="24">
        <f t="shared" si="7"/>
        <v>0</v>
      </c>
      <c r="I21" s="45" t="s">
        <v>46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0</v>
      </c>
      <c r="D25" s="25">
        <v>0</v>
      </c>
      <c r="E25" s="25">
        <f t="shared" si="8"/>
        <v>0</v>
      </c>
      <c r="F25" s="25">
        <v>0</v>
      </c>
      <c r="G25" s="25">
        <v>0</v>
      </c>
      <c r="H25" s="25">
        <f t="shared" si="9"/>
        <v>0</v>
      </c>
      <c r="I25" s="45" t="s">
        <v>39</v>
      </c>
    </row>
    <row r="26" spans="1:9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5" t="s">
        <v>40</v>
      </c>
    </row>
    <row r="27" spans="1:9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5" t="s">
        <v>41</v>
      </c>
    </row>
    <row r="28" spans="1:9" ht="22.5" x14ac:dyDescent="0.2">
      <c r="A28" s="16"/>
      <c r="B28" s="17" t="s">
        <v>30</v>
      </c>
      <c r="C28" s="25">
        <v>0</v>
      </c>
      <c r="D28" s="25">
        <v>0</v>
      </c>
      <c r="E28" s="25">
        <f t="shared" si="12"/>
        <v>0</v>
      </c>
      <c r="F28" s="25">
        <v>0</v>
      </c>
      <c r="G28" s="25">
        <v>0</v>
      </c>
      <c r="H28" s="25">
        <f t="shared" si="13"/>
        <v>0</v>
      </c>
      <c r="I28" s="45" t="s">
        <v>43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8" t="s">
        <v>48</v>
      </c>
      <c r="B31" s="49"/>
      <c r="C31" s="26">
        <f t="shared" ref="C31:H31" si="14">SUM(C32:C35)</f>
        <v>63451795.68</v>
      </c>
      <c r="D31" s="26">
        <f t="shared" si="14"/>
        <v>823413</v>
      </c>
      <c r="E31" s="26">
        <f t="shared" si="14"/>
        <v>64275208.68</v>
      </c>
      <c r="F31" s="26">
        <f t="shared" si="14"/>
        <v>60072263.560000002</v>
      </c>
      <c r="G31" s="26">
        <f t="shared" si="14"/>
        <v>60072263.560000002</v>
      </c>
      <c r="H31" s="26">
        <f t="shared" si="14"/>
        <v>-3379532.1199999987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1279480.1000000001</v>
      </c>
      <c r="G33" s="25">
        <v>1279480.1000000001</v>
      </c>
      <c r="H33" s="25">
        <f t="shared" ref="H33:H34" si="15">G33-C33</f>
        <v>1279480.1000000001</v>
      </c>
      <c r="I33" s="45" t="s">
        <v>40</v>
      </c>
    </row>
    <row r="34" spans="1:9" x14ac:dyDescent="0.2">
      <c r="A34" s="16"/>
      <c r="B34" s="17" t="s">
        <v>32</v>
      </c>
      <c r="C34" s="25">
        <v>63451795.68</v>
      </c>
      <c r="D34" s="25">
        <v>823413</v>
      </c>
      <c r="E34" s="25">
        <f>C34+D34</f>
        <v>64275208.68</v>
      </c>
      <c r="F34" s="25">
        <v>58792783.460000001</v>
      </c>
      <c r="G34" s="25">
        <v>58792783.460000001</v>
      </c>
      <c r="H34" s="25">
        <f t="shared" si="15"/>
        <v>-4659012.2199999988</v>
      </c>
      <c r="I34" s="45" t="s">
        <v>42</v>
      </c>
    </row>
    <row r="35" spans="1:9" ht="22.5" x14ac:dyDescent="0.2">
      <c r="A35" s="16"/>
      <c r="B35" s="17" t="s">
        <v>26</v>
      </c>
      <c r="C35" s="25">
        <v>0</v>
      </c>
      <c r="D35" s="25">
        <v>0</v>
      </c>
      <c r="E35" s="25">
        <f>C35+D35</f>
        <v>0</v>
      </c>
      <c r="F35" s="25">
        <v>0</v>
      </c>
      <c r="G35" s="25">
        <v>0</v>
      </c>
      <c r="H35" s="25">
        <f t="shared" ref="H35" si="16">G35-C35</f>
        <v>0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3000000</v>
      </c>
      <c r="D37" s="26">
        <f t="shared" si="17"/>
        <v>0</v>
      </c>
      <c r="E37" s="26">
        <f t="shared" si="17"/>
        <v>3000000</v>
      </c>
      <c r="F37" s="26">
        <f t="shared" si="17"/>
        <v>0</v>
      </c>
      <c r="G37" s="26">
        <f t="shared" si="17"/>
        <v>0</v>
      </c>
      <c r="H37" s="26">
        <f t="shared" si="17"/>
        <v>-3000000</v>
      </c>
      <c r="I37" s="45" t="s">
        <v>46</v>
      </c>
    </row>
    <row r="38" spans="1:9" x14ac:dyDescent="0.2">
      <c r="A38" s="14"/>
      <c r="B38" s="17" t="s">
        <v>6</v>
      </c>
      <c r="C38" s="25">
        <v>3000000</v>
      </c>
      <c r="D38" s="25">
        <v>0</v>
      </c>
      <c r="E38" s="25">
        <f>C38+D38</f>
        <v>3000000</v>
      </c>
      <c r="F38" s="25">
        <v>0</v>
      </c>
      <c r="G38" s="25">
        <v>0</v>
      </c>
      <c r="H38" s="25">
        <f>G38-C38</f>
        <v>-3000000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66451795.68</v>
      </c>
      <c r="D39" s="23">
        <f t="shared" ref="D39:H39" si="18">SUM(D37+D31+D21)</f>
        <v>823413</v>
      </c>
      <c r="E39" s="23">
        <f t="shared" si="18"/>
        <v>67275208.680000007</v>
      </c>
      <c r="F39" s="23">
        <f t="shared" si="18"/>
        <v>60072263.560000002</v>
      </c>
      <c r="G39" s="23">
        <f t="shared" si="18"/>
        <v>60072263.560000002</v>
      </c>
      <c r="H39" s="12">
        <f t="shared" si="18"/>
        <v>-6379532.1199999992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1" spans="1:9" x14ac:dyDescent="0.2">
      <c r="B41" s="46" t="s">
        <v>49</v>
      </c>
    </row>
    <row r="42" spans="1:9" ht="22.5" x14ac:dyDescent="0.2">
      <c r="B42" s="38" t="s">
        <v>34</v>
      </c>
    </row>
    <row r="43" spans="1:9" x14ac:dyDescent="0.2">
      <c r="B43" s="39" t="s">
        <v>35</v>
      </c>
    </row>
    <row r="44" spans="1:9" ht="30.75" customHeight="1" x14ac:dyDescent="0.2">
      <c r="B44" s="47" t="s">
        <v>36</v>
      </c>
      <c r="C44" s="47"/>
      <c r="D44" s="47"/>
      <c r="E44" s="47"/>
      <c r="F44" s="47"/>
      <c r="G44" s="47"/>
      <c r="H44" s="47"/>
    </row>
    <row r="45" spans="1:9" s="68" customFormat="1" x14ac:dyDescent="0.2">
      <c r="A45" s="70" t="s">
        <v>51</v>
      </c>
      <c r="B45" s="69"/>
    </row>
    <row r="46" spans="1:9" s="68" customFormat="1" ht="12.75" x14ac:dyDescent="0.2">
      <c r="A46" s="67"/>
    </row>
    <row r="47" spans="1:9" s="68" customFormat="1" ht="12.75" x14ac:dyDescent="0.2">
      <c r="A47" s="67"/>
    </row>
    <row r="48" spans="1:9" s="68" customFormat="1" x14ac:dyDescent="0.2"/>
    <row r="49" s="68" customFormat="1" x14ac:dyDescent="0.2"/>
    <row r="50" s="68" customFormat="1" x14ac:dyDescent="0.2"/>
    <row r="51" s="68" customFormat="1" x14ac:dyDescent="0.2"/>
    <row r="52" s="68" customFormat="1" x14ac:dyDescent="0.2"/>
    <row r="53" s="68" customFormat="1" x14ac:dyDescent="0.2"/>
    <row r="54" s="68" customFormat="1" x14ac:dyDescent="0.2"/>
    <row r="55" s="68" customFormat="1" x14ac:dyDescent="0.2"/>
    <row r="56" s="68" customFormat="1" x14ac:dyDescent="0.2"/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55118110236220474" bottom="0.35433070866141736" header="0.31496062992125984" footer="0.31496062992125984"/>
  <pageSetup scale="75" orientation="landscape" r:id="rId1"/>
  <ignoredErrors>
    <ignoredError sqref="C20:G20 C4:G4 I5:I40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Judy</cp:lastModifiedBy>
  <cp:lastPrinted>2023-02-22T17:57:40Z</cp:lastPrinted>
  <dcterms:created xsi:type="dcterms:W3CDTF">2012-12-11T20:48:19Z</dcterms:created>
  <dcterms:modified xsi:type="dcterms:W3CDTF">2023-02-22T18:09:27Z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